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Sheet1" sheetId="4" r:id="rId1"/>
    <sheet name="ورقة1" sheetId="1" r:id="rId2"/>
    <sheet name="ورقة2" sheetId="2" r:id="rId3"/>
    <sheet name="ورقة3" sheetId="3" r:id="rId4"/>
  </sheets>
  <calcPr calcId="125725"/>
</workbook>
</file>

<file path=xl/calcChain.xml><?xml version="1.0" encoding="utf-8"?>
<calcChain xmlns="http://schemas.openxmlformats.org/spreadsheetml/2006/main">
  <c r="D20" i="4"/>
  <c r="D18"/>
  <c r="D21" s="1"/>
  <c r="D22" s="1"/>
  <c r="D15"/>
  <c r="D12"/>
  <c r="D10"/>
  <c r="D8"/>
  <c r="D24" l="1"/>
  <c r="D23"/>
  <c r="D28" l="1"/>
  <c r="D25"/>
  <c r="D26" s="1"/>
  <c r="D27" s="1"/>
</calcChain>
</file>

<file path=xl/sharedStrings.xml><?xml version="1.0" encoding="utf-8"?>
<sst xmlns="http://schemas.openxmlformats.org/spreadsheetml/2006/main" count="50" uniqueCount="44">
  <si>
    <t>NAJRAN  CEMENT COMPANY  : :  NAJRAN</t>
  </si>
  <si>
    <t>Time: 8 am to 5 pm</t>
  </si>
  <si>
    <t>Sl.No</t>
  </si>
  <si>
    <t>Description</t>
  </si>
  <si>
    <t>Unit</t>
  </si>
  <si>
    <t>Value</t>
  </si>
  <si>
    <t>Kiln Feed</t>
  </si>
  <si>
    <t>tph</t>
  </si>
  <si>
    <t>Kiln feed to clinker factor</t>
  </si>
  <si>
    <t>kg kf/kg clinker</t>
  </si>
  <si>
    <t>Clinker production</t>
  </si>
  <si>
    <t>Site Elevatior (ASL)</t>
  </si>
  <si>
    <t>m</t>
  </si>
  <si>
    <t>Corresponding site pressure</t>
  </si>
  <si>
    <t>mmWg</t>
  </si>
  <si>
    <t>Ambient temperature</t>
  </si>
  <si>
    <t>oC</t>
  </si>
  <si>
    <t>Actual temperature</t>
  </si>
  <si>
    <t>Reference density</t>
  </si>
  <si>
    <t>kg/m3</t>
  </si>
  <si>
    <t>Temperature at measuring point</t>
  </si>
  <si>
    <t>Actual temperature at measuring point</t>
  </si>
  <si>
    <t>K</t>
  </si>
  <si>
    <t xml:space="preserve">Avg. Static pressure </t>
  </si>
  <si>
    <t>mmWC</t>
  </si>
  <si>
    <t>Avg. Dynamic pressure</t>
  </si>
  <si>
    <t>Operating density</t>
  </si>
  <si>
    <t>Effective diameter of measuring point</t>
  </si>
  <si>
    <t>Eff. Cross sectional area at measuring point</t>
  </si>
  <si>
    <t>m2</t>
  </si>
  <si>
    <t>Velocity</t>
  </si>
  <si>
    <t>m/sec.</t>
  </si>
  <si>
    <t>Flow</t>
  </si>
  <si>
    <t>m3/sec.</t>
  </si>
  <si>
    <t>m3/hour</t>
  </si>
  <si>
    <t>kg/sec.</t>
  </si>
  <si>
    <t>Nm3/sec.</t>
  </si>
  <si>
    <t>Nm3/hour</t>
  </si>
  <si>
    <t>Volume</t>
  </si>
  <si>
    <t>Nm3/kg clinker</t>
  </si>
  <si>
    <t>Mass</t>
  </si>
  <si>
    <t>kg air/kg clinker</t>
  </si>
  <si>
    <t>Date:22-2-2009</t>
  </si>
  <si>
    <t>NCC  LINE-2  KILN  BY-PASS  REPORT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</si>
</sst>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178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H13" sqref="H13"/>
    </sheetView>
  </sheetViews>
  <sheetFormatPr defaultRowHeight="15"/>
  <cols>
    <col min="2" max="2" width="42.7109375" bestFit="1" customWidth="1"/>
    <col min="3" max="3" width="16" bestFit="1" customWidth="1"/>
    <col min="4" max="4" width="15.5703125" customWidth="1"/>
  </cols>
  <sheetData>
    <row r="1" spans="1:4" ht="21">
      <c r="A1" s="5" t="s">
        <v>0</v>
      </c>
      <c r="B1" s="5"/>
      <c r="C1" s="5"/>
      <c r="D1" s="5"/>
    </row>
    <row r="2" spans="1:4" ht="18.75">
      <c r="A2" s="6" t="s">
        <v>43</v>
      </c>
      <c r="B2" s="6"/>
      <c r="C2" s="6"/>
      <c r="D2" s="6"/>
    </row>
    <row r="3" spans="1:4" ht="15.75">
      <c r="A3" s="7" t="s">
        <v>42</v>
      </c>
      <c r="B3" s="7"/>
      <c r="C3" s="7"/>
      <c r="D3" s="7"/>
    </row>
    <row r="4" spans="1:4" ht="15.75">
      <c r="A4" s="7" t="s">
        <v>1</v>
      </c>
      <c r="B4" s="7"/>
      <c r="C4" s="7"/>
      <c r="D4" s="7"/>
    </row>
    <row r="5" spans="1:4" ht="20.100000000000001" customHeight="1">
      <c r="A5" s="1" t="s">
        <v>2</v>
      </c>
      <c r="B5" s="1" t="s">
        <v>3</v>
      </c>
      <c r="C5" s="1" t="s">
        <v>4</v>
      </c>
      <c r="D5" s="1" t="s">
        <v>5</v>
      </c>
    </row>
    <row r="6" spans="1:4" ht="20.100000000000001" customHeight="1">
      <c r="A6" s="1">
        <v>1</v>
      </c>
      <c r="B6" s="2" t="s">
        <v>6</v>
      </c>
      <c r="C6" s="12" t="s">
        <v>7</v>
      </c>
      <c r="D6" s="4">
        <v>260</v>
      </c>
    </row>
    <row r="7" spans="1:4" ht="20.100000000000001" customHeight="1">
      <c r="A7" s="1">
        <v>2</v>
      </c>
      <c r="B7" s="2" t="s">
        <v>8</v>
      </c>
      <c r="C7" s="12" t="s">
        <v>9</v>
      </c>
      <c r="D7" s="4">
        <v>1.6</v>
      </c>
    </row>
    <row r="8" spans="1:4" ht="20.100000000000001" customHeight="1">
      <c r="A8" s="1">
        <v>3</v>
      </c>
      <c r="B8" s="2" t="s">
        <v>10</v>
      </c>
      <c r="C8" s="12" t="s">
        <v>7</v>
      </c>
      <c r="D8" s="4">
        <f>D6/D7</f>
        <v>162.5</v>
      </c>
    </row>
    <row r="9" spans="1:4" ht="20.100000000000001" customHeight="1">
      <c r="A9" s="1">
        <v>4</v>
      </c>
      <c r="B9" s="2" t="s">
        <v>11</v>
      </c>
      <c r="C9" s="12" t="s">
        <v>12</v>
      </c>
      <c r="D9" s="4">
        <v>875</v>
      </c>
    </row>
    <row r="10" spans="1:4" ht="20.100000000000001" customHeight="1">
      <c r="A10" s="1">
        <v>5</v>
      </c>
      <c r="B10" s="2" t="s">
        <v>13</v>
      </c>
      <c r="C10" s="12" t="s">
        <v>14</v>
      </c>
      <c r="D10" s="4">
        <f>(10333*(760*EXP(-0.0001255*D9)))/760</f>
        <v>9258.3899053913246</v>
      </c>
    </row>
    <row r="11" spans="1:4" ht="20.100000000000001" customHeight="1">
      <c r="A11" s="1">
        <v>6</v>
      </c>
      <c r="B11" s="2" t="s">
        <v>15</v>
      </c>
      <c r="C11" s="12" t="s">
        <v>16</v>
      </c>
      <c r="D11" s="4">
        <v>25</v>
      </c>
    </row>
    <row r="12" spans="1:4" ht="20.100000000000001" customHeight="1">
      <c r="A12" s="1">
        <v>7</v>
      </c>
      <c r="B12" s="2" t="s">
        <v>17</v>
      </c>
      <c r="C12" s="12" t="s">
        <v>22</v>
      </c>
      <c r="D12" s="4">
        <f>273+D11</f>
        <v>298</v>
      </c>
    </row>
    <row r="13" spans="1:4" ht="20.100000000000001" customHeight="1">
      <c r="A13" s="1">
        <v>8</v>
      </c>
      <c r="B13" s="2" t="s">
        <v>18</v>
      </c>
      <c r="C13" s="12" t="s">
        <v>19</v>
      </c>
      <c r="D13" s="4">
        <v>1.29</v>
      </c>
    </row>
    <row r="14" spans="1:4" ht="20.100000000000001" customHeight="1">
      <c r="A14" s="1">
        <v>9</v>
      </c>
      <c r="B14" s="2" t="s">
        <v>20</v>
      </c>
      <c r="C14" s="12" t="s">
        <v>16</v>
      </c>
      <c r="D14" s="4">
        <v>150</v>
      </c>
    </row>
    <row r="15" spans="1:4" ht="20.100000000000001" customHeight="1">
      <c r="A15" s="1">
        <v>10</v>
      </c>
      <c r="B15" s="2" t="s">
        <v>21</v>
      </c>
      <c r="C15" s="12" t="s">
        <v>22</v>
      </c>
      <c r="D15" s="4">
        <f>D14+273</f>
        <v>423</v>
      </c>
    </row>
    <row r="16" spans="1:4" ht="20.100000000000001" customHeight="1">
      <c r="A16" s="1">
        <v>11</v>
      </c>
      <c r="B16" s="2" t="s">
        <v>23</v>
      </c>
      <c r="C16" s="12" t="s">
        <v>24</v>
      </c>
      <c r="D16" s="4">
        <v>-56.456000000000003</v>
      </c>
    </row>
    <row r="17" spans="1:4" ht="20.100000000000001" customHeight="1">
      <c r="A17" s="1">
        <v>12</v>
      </c>
      <c r="B17" s="2" t="s">
        <v>25</v>
      </c>
      <c r="C17" s="12" t="s">
        <v>24</v>
      </c>
      <c r="D17" s="4">
        <v>3.169</v>
      </c>
    </row>
    <row r="18" spans="1:4" ht="20.100000000000001" customHeight="1">
      <c r="A18" s="1">
        <v>13</v>
      </c>
      <c r="B18" s="2" t="s">
        <v>26</v>
      </c>
      <c r="C18" s="12" t="s">
        <v>19</v>
      </c>
      <c r="D18" s="4">
        <f>D13*(273*(D10+D16))/(10336*D15)</f>
        <v>0.74120544125461618</v>
      </c>
    </row>
    <row r="19" spans="1:4" ht="20.100000000000001" customHeight="1">
      <c r="A19" s="1">
        <v>14</v>
      </c>
      <c r="B19" s="2" t="s">
        <v>27</v>
      </c>
      <c r="C19" s="12" t="s">
        <v>12</v>
      </c>
      <c r="D19" s="4">
        <v>4</v>
      </c>
    </row>
    <row r="20" spans="1:4" ht="20.100000000000001" customHeight="1">
      <c r="A20" s="1">
        <v>15</v>
      </c>
      <c r="B20" s="2" t="s">
        <v>28</v>
      </c>
      <c r="C20" s="12" t="s">
        <v>29</v>
      </c>
      <c r="D20" s="4">
        <f>((PI()*D19^2)/4)</f>
        <v>12.566370614359172</v>
      </c>
    </row>
    <row r="21" spans="1:4" ht="20.100000000000001" customHeight="1">
      <c r="A21" s="1">
        <v>16</v>
      </c>
      <c r="B21" s="3" t="s">
        <v>30</v>
      </c>
      <c r="C21" s="12" t="s">
        <v>31</v>
      </c>
      <c r="D21" s="4">
        <f>0.84*SQRT((2*9.81*D17)/D18)</f>
        <v>7.6934406486520501</v>
      </c>
    </row>
    <row r="22" spans="1:4" ht="20.100000000000001" customHeight="1">
      <c r="A22" s="8">
        <v>17</v>
      </c>
      <c r="B22" s="9" t="s">
        <v>32</v>
      </c>
      <c r="C22" s="12" t="s">
        <v>33</v>
      </c>
      <c r="D22" s="4">
        <f>D21*D20</f>
        <v>96.678626490537496</v>
      </c>
    </row>
    <row r="23" spans="1:4" ht="20.100000000000001" customHeight="1">
      <c r="A23" s="8"/>
      <c r="B23" s="10"/>
      <c r="C23" s="12" t="s">
        <v>34</v>
      </c>
      <c r="D23" s="4">
        <f>D22*3600</f>
        <v>348043.05536593497</v>
      </c>
    </row>
    <row r="24" spans="1:4" ht="20.100000000000001" customHeight="1">
      <c r="A24" s="8"/>
      <c r="B24" s="10"/>
      <c r="C24" s="12" t="s">
        <v>35</v>
      </c>
      <c r="D24" s="4">
        <f>D22*D18</f>
        <v>71.65872400780907</v>
      </c>
    </row>
    <row r="25" spans="1:4" ht="20.100000000000001" customHeight="1">
      <c r="A25" s="8"/>
      <c r="B25" s="10"/>
      <c r="C25" s="12" t="s">
        <v>36</v>
      </c>
      <c r="D25" s="4">
        <f>D24/D13</f>
        <v>55.549398455665944</v>
      </c>
    </row>
    <row r="26" spans="1:4" ht="20.100000000000001" customHeight="1">
      <c r="A26" s="8"/>
      <c r="B26" s="11"/>
      <c r="C26" s="12" t="s">
        <v>37</v>
      </c>
      <c r="D26" s="4">
        <f>D25*3600</f>
        <v>199977.83444039739</v>
      </c>
    </row>
    <row r="27" spans="1:4" ht="20.100000000000001" customHeight="1">
      <c r="A27" s="1">
        <v>18</v>
      </c>
      <c r="B27" s="3" t="s">
        <v>38</v>
      </c>
      <c r="C27" s="12" t="s">
        <v>39</v>
      </c>
      <c r="D27" s="4">
        <f>D26/(D8*1000)</f>
        <v>1.2306328273255225</v>
      </c>
    </row>
    <row r="28" spans="1:4" ht="20.100000000000001" customHeight="1">
      <c r="A28" s="1">
        <v>19</v>
      </c>
      <c r="B28" s="3" t="s">
        <v>40</v>
      </c>
      <c r="C28" s="12" t="s">
        <v>41</v>
      </c>
      <c r="D28" s="4">
        <f>D24/((D8*1000)/3600)</f>
        <v>1.5875163472499241</v>
      </c>
    </row>
  </sheetData>
  <mergeCells count="6">
    <mergeCell ref="A1:D1"/>
    <mergeCell ref="A2:D2"/>
    <mergeCell ref="A3:D3"/>
    <mergeCell ref="A4:D4"/>
    <mergeCell ref="A22:A26"/>
    <mergeCell ref="B22:B26"/>
  </mergeCells>
  <printOptions horizontalCentered="1"/>
  <pageMargins left="0.7" right="0.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2009-02-22T10:55:08Z</dcterms:modified>
</cp:coreProperties>
</file>