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cyclone_efficiency" sheetId="1" r:id="rId1"/>
  </sheets>
  <definedNames>
    <definedName name="_xlnm.Print_Area" localSheetId="0">'cyclone_efficiency'!$A$4:$O$32</definedName>
  </definedNames>
  <calcPr fullCalcOnLoad="1"/>
</workbook>
</file>

<file path=xl/sharedStrings.xml><?xml version="1.0" encoding="utf-8"?>
<sst xmlns="http://schemas.openxmlformats.org/spreadsheetml/2006/main" count="53" uniqueCount="44">
  <si>
    <t>D</t>
  </si>
  <si>
    <t>De</t>
  </si>
  <si>
    <t>S</t>
  </si>
  <si>
    <t>H</t>
  </si>
  <si>
    <t>W</t>
  </si>
  <si>
    <t>Lb</t>
  </si>
  <si>
    <t>Lc</t>
  </si>
  <si>
    <t>Dd</t>
  </si>
  <si>
    <t>Entry area dimension</t>
  </si>
  <si>
    <t>Immersion tube dimensions</t>
  </si>
  <si>
    <t>Cylindrical part dimension</t>
  </si>
  <si>
    <t>conical part</t>
  </si>
  <si>
    <t>discharge dia</t>
  </si>
  <si>
    <t>density of material</t>
  </si>
  <si>
    <t>density of gases(NTP)</t>
  </si>
  <si>
    <t>density of the gas</t>
  </si>
  <si>
    <t>Viscosity of air at temp</t>
  </si>
  <si>
    <t>Number of turns in Cyclones</t>
  </si>
  <si>
    <t>Gas residence time in outer vertex</t>
  </si>
  <si>
    <t xml:space="preserve">Velocity at inlet </t>
  </si>
  <si>
    <t>Cut off size of particle</t>
  </si>
  <si>
    <t>mean micron size</t>
  </si>
  <si>
    <t>% of retained</t>
  </si>
  <si>
    <t>Raw mix particle size and Cyclone efficiency calculation</t>
  </si>
  <si>
    <t>All datas are in Microns size ;</t>
  </si>
  <si>
    <t xml:space="preserve">EFFICIENCY OF COLLECTION </t>
  </si>
  <si>
    <t>m</t>
  </si>
  <si>
    <t>m3/h</t>
  </si>
  <si>
    <t>oC</t>
  </si>
  <si>
    <t>mmWg</t>
  </si>
  <si>
    <t>kg/m3</t>
  </si>
  <si>
    <t>kg/m.s</t>
  </si>
  <si>
    <t>m/s</t>
  </si>
  <si>
    <t>sec</t>
  </si>
  <si>
    <t>microns</t>
  </si>
  <si>
    <t>efficiency %</t>
  </si>
  <si>
    <t>commulative efficiency %</t>
  </si>
  <si>
    <t>Minimum sieve (microns)</t>
  </si>
  <si>
    <t>maximum sieve (microns)</t>
  </si>
  <si>
    <t>PROCESS FILES</t>
  </si>
  <si>
    <t>Temperture at Cyclone inlet</t>
  </si>
  <si>
    <t>Pressure at Cyclone inlet</t>
  </si>
  <si>
    <t>CYCLONE EFFICIENCY CHECKING BY STANDARD EFFICIENCY FORMULA</t>
  </si>
  <si>
    <t>Volume at Cyclone inlet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</si>
</sst>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E+00"/>
    <numFmt numFmtId="173" formatCode="0.0000"/>
    <numFmt numFmtId="174" formatCode="0.000"/>
    <numFmt numFmtId="175" formatCode="0.0"/>
    <numFmt numFmtId="176" formatCode="0.00&quot;m&quot;"/>
    <numFmt numFmtId="177" formatCode="0&quot;nm3/h&quot;"/>
    <numFmt numFmtId="178" formatCode="0&quot;oC&quot;"/>
    <numFmt numFmtId="179" formatCode="0&quot;mmAq&quot;"/>
    <numFmt numFmtId="180" formatCode="0&quot;m3/h&quot;"/>
    <numFmt numFmtId="181" formatCode="0&quot;kg/m3&quot;"/>
    <numFmt numFmtId="182" formatCode="0.000000&quot;kg/m.s&quot;"/>
    <numFmt numFmtId="183" formatCode="0.00&quot;m/s&quot;"/>
    <numFmt numFmtId="184" formatCode="0.00&quot;s&quot;"/>
    <numFmt numFmtId="185" formatCode="0.00&quot;microns&quot;"/>
    <numFmt numFmtId="186" formatCode="0&quot;micron&quot;"/>
    <numFmt numFmtId="187" formatCode="0.00&quot;%&quot;"/>
    <numFmt numFmtId="188" formatCode="0.00&quot;micron&quot;"/>
  </numFmts>
  <fonts count="50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u val="single"/>
      <sz val="10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omic Sans MS"/>
      <family val="4"/>
    </font>
    <font>
      <sz val="10"/>
      <color indexed="13"/>
      <name val="Comic Sans MS"/>
      <family val="4"/>
    </font>
    <font>
      <b/>
      <sz val="12"/>
      <color indexed="13"/>
      <name val="Comic Sans MS"/>
      <family val="4"/>
    </font>
    <font>
      <sz val="10"/>
      <color indexed="22"/>
      <name val="Comic Sans MS"/>
      <family val="4"/>
    </font>
    <font>
      <b/>
      <sz val="10"/>
      <color indexed="9"/>
      <name val="Comic Sans MS"/>
      <family val="4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omic Sans MS"/>
      <family val="4"/>
    </font>
    <font>
      <sz val="10"/>
      <color rgb="FF92D050"/>
      <name val="Comic Sans MS"/>
      <family val="4"/>
    </font>
    <font>
      <b/>
      <sz val="12"/>
      <color rgb="FFFFFF00"/>
      <name val="Comic Sans MS"/>
      <family val="4"/>
    </font>
    <font>
      <sz val="10"/>
      <color theme="0" tint="-0.1499900072813034"/>
      <name val="Comic Sans MS"/>
      <family val="4"/>
    </font>
    <font>
      <b/>
      <sz val="10"/>
      <color theme="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2" fontId="4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87" fontId="2" fillId="33" borderId="0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left"/>
    </xf>
    <xf numFmtId="0" fontId="45" fillId="34" borderId="0" xfId="0" applyFont="1" applyFill="1" applyBorder="1" applyAlignment="1">
      <alignment/>
    </xf>
    <xf numFmtId="167" fontId="45" fillId="34" borderId="0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/>
    </xf>
    <xf numFmtId="2" fontId="45" fillId="34" borderId="0" xfId="0" applyNumberFormat="1" applyFont="1" applyFill="1" applyBorder="1" applyAlignment="1">
      <alignment/>
    </xf>
    <xf numFmtId="1" fontId="45" fillId="34" borderId="0" xfId="0" applyNumberFormat="1" applyFont="1" applyFill="1" applyBorder="1" applyAlignment="1">
      <alignment horizontal="center"/>
    </xf>
    <xf numFmtId="2" fontId="45" fillId="34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left"/>
    </xf>
    <xf numFmtId="1" fontId="46" fillId="34" borderId="0" xfId="0" applyNumberFormat="1" applyFont="1" applyFill="1" applyBorder="1" applyAlignment="1">
      <alignment horizontal="left"/>
    </xf>
    <xf numFmtId="1" fontId="45" fillId="34" borderId="0" xfId="0" applyNumberFormat="1" applyFont="1" applyFill="1" applyBorder="1" applyAlignment="1">
      <alignment horizontal="left"/>
    </xf>
    <xf numFmtId="187" fontId="47" fillId="34" borderId="0" xfId="0" applyNumberFormat="1" applyFont="1" applyFill="1" applyBorder="1" applyAlignment="1">
      <alignment horizontal="left"/>
    </xf>
    <xf numFmtId="0" fontId="48" fillId="35" borderId="0" xfId="0" applyFont="1" applyFill="1" applyBorder="1" applyAlignment="1">
      <alignment/>
    </xf>
    <xf numFmtId="0" fontId="48" fillId="35" borderId="0" xfId="0" applyFont="1" applyFill="1" applyBorder="1" applyAlignment="1">
      <alignment horizontal="center" wrapText="1"/>
    </xf>
    <xf numFmtId="175" fontId="2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5" fillId="34" borderId="0" xfId="0" applyFont="1" applyFill="1" applyBorder="1" applyAlignment="1">
      <alignment horizontal="right"/>
    </xf>
    <xf numFmtId="0" fontId="45" fillId="35" borderId="0" xfId="0" applyFont="1" applyFill="1" applyBorder="1" applyAlignment="1">
      <alignment horizontal="right"/>
    </xf>
    <xf numFmtId="0" fontId="49" fillId="35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17</xdr:row>
      <xdr:rowOff>133350</xdr:rowOff>
    </xdr:from>
    <xdr:to>
      <xdr:col>0</xdr:col>
      <xdr:colOff>304800</xdr:colOff>
      <xdr:row>18</xdr:row>
      <xdr:rowOff>0</xdr:rowOff>
    </xdr:to>
    <xdr:sp>
      <xdr:nvSpPr>
        <xdr:cNvPr id="1" name="Line 22"/>
        <xdr:cNvSpPr>
          <a:spLocks/>
        </xdr:cNvSpPr>
      </xdr:nvSpPr>
      <xdr:spPr>
        <a:xfrm flipH="1" flipV="1">
          <a:off x="304800" y="3876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6</xdr:row>
      <xdr:rowOff>66675</xdr:rowOff>
    </xdr:from>
    <xdr:to>
      <xdr:col>8</xdr:col>
      <xdr:colOff>752475</xdr:colOff>
      <xdr:row>26</xdr:row>
      <xdr:rowOff>38100</xdr:rowOff>
    </xdr:to>
    <xdr:grpSp>
      <xdr:nvGrpSpPr>
        <xdr:cNvPr id="2" name="Group 114"/>
        <xdr:cNvGrpSpPr>
          <a:grpSpLocks/>
        </xdr:cNvGrpSpPr>
      </xdr:nvGrpSpPr>
      <xdr:grpSpPr>
        <a:xfrm>
          <a:off x="4495800" y="1295400"/>
          <a:ext cx="2562225" cy="4543425"/>
          <a:chOff x="8628529" y="546334"/>
          <a:chExt cx="3250545" cy="7292712"/>
        </a:xfrm>
        <a:solidFill>
          <a:srgbClr val="FFFFFF"/>
        </a:solidFill>
      </xdr:grpSpPr>
      <xdr:grpSp>
        <xdr:nvGrpSpPr>
          <xdr:cNvPr id="3" name="Group 109"/>
          <xdr:cNvGrpSpPr>
            <a:grpSpLocks/>
          </xdr:cNvGrpSpPr>
        </xdr:nvGrpSpPr>
        <xdr:grpSpPr>
          <a:xfrm>
            <a:off x="8628529" y="546334"/>
            <a:ext cx="3250545" cy="7292712"/>
            <a:chOff x="8628529" y="546334"/>
            <a:chExt cx="3250545" cy="7292712"/>
          </a:xfrm>
          <a:solidFill>
            <a:srgbClr val="FFFFFF"/>
          </a:solidFill>
        </xdr:grpSpPr>
        <xdr:grpSp>
          <xdr:nvGrpSpPr>
            <xdr:cNvPr id="4" name="Group 99"/>
            <xdr:cNvGrpSpPr>
              <a:grpSpLocks/>
            </xdr:cNvGrpSpPr>
          </xdr:nvGrpSpPr>
          <xdr:grpSpPr>
            <a:xfrm>
              <a:off x="8684601" y="661194"/>
              <a:ext cx="3014068" cy="6980949"/>
              <a:chOff x="8684559" y="661941"/>
              <a:chExt cx="3014382" cy="6980471"/>
            </a:xfrm>
            <a:solidFill>
              <a:srgbClr val="FFFFFF"/>
            </a:solidFill>
          </xdr:grpSpPr>
          <xdr:grpSp>
            <xdr:nvGrpSpPr>
              <xdr:cNvPr id="5" name="Group 45"/>
              <xdr:cNvGrpSpPr>
                <a:grpSpLocks/>
              </xdr:cNvGrpSpPr>
            </xdr:nvGrpSpPr>
            <xdr:grpSpPr>
              <a:xfrm>
                <a:off x="9039502" y="974317"/>
                <a:ext cx="2114589" cy="6298130"/>
                <a:chOff x="9035863" y="968749"/>
                <a:chExt cx="2123515" cy="6320675"/>
              </a:xfrm>
              <a:solidFill>
                <a:srgbClr val="FFFFFF"/>
              </a:solidFill>
            </xdr:grpSpPr>
            <xdr:sp>
              <xdr:nvSpPr>
                <xdr:cNvPr id="6" name="Rectangle 39"/>
                <xdr:cNvSpPr>
                  <a:spLocks/>
                </xdr:cNvSpPr>
              </xdr:nvSpPr>
              <xdr:spPr>
                <a:xfrm>
                  <a:off x="9157434" y="1259500"/>
                  <a:ext cx="1941424" cy="414004"/>
                </a:xfrm>
                <a:prstGeom prst="rect">
                  <a:avLst/>
                </a:prstGeom>
                <a:noFill/>
                <a:ln w="25400" cmpd="sng">
                  <a:solidFill>
                    <a:srgbClr val="385D8A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Rectangle 41"/>
                <xdr:cNvSpPr>
                  <a:spLocks/>
                </xdr:cNvSpPr>
              </xdr:nvSpPr>
              <xdr:spPr>
                <a:xfrm>
                  <a:off x="9084173" y="2027462"/>
                  <a:ext cx="2075205" cy="2085823"/>
                </a:xfrm>
                <a:prstGeom prst="rect">
                  <a:avLst/>
                </a:prstGeom>
                <a:noFill/>
                <a:ln w="25400" cmpd="sng">
                  <a:solidFill>
                    <a:srgbClr val="385D8A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Rectangle 43"/>
                <xdr:cNvSpPr>
                  <a:spLocks/>
                </xdr:cNvSpPr>
              </xdr:nvSpPr>
              <xdr:spPr>
                <a:xfrm>
                  <a:off x="9035863" y="1306905"/>
                  <a:ext cx="291452" cy="720557"/>
                </a:xfrm>
                <a:prstGeom prst="rect">
                  <a:avLst/>
                </a:prstGeom>
                <a:noFill/>
                <a:ln w="25400" cmpd="sng">
                  <a:solidFill>
                    <a:srgbClr val="385D8A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Rectangle 44"/>
                <xdr:cNvSpPr>
                  <a:spLocks/>
                </xdr:cNvSpPr>
              </xdr:nvSpPr>
              <xdr:spPr>
                <a:xfrm>
                  <a:off x="9848638" y="968749"/>
                  <a:ext cx="582374" cy="1381067"/>
                </a:xfrm>
                <a:prstGeom prst="rect">
                  <a:avLst/>
                </a:prstGeom>
                <a:noFill/>
                <a:ln w="25400" cmpd="sng">
                  <a:solidFill>
                    <a:srgbClr val="385D8A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2" name="Group 67"/>
              <xdr:cNvGrpSpPr>
                <a:grpSpLocks/>
              </xdr:cNvGrpSpPr>
            </xdr:nvGrpSpPr>
            <xdr:grpSpPr>
              <a:xfrm>
                <a:off x="8852611" y="839943"/>
                <a:ext cx="2543385" cy="6690781"/>
                <a:chOff x="8852648" y="840441"/>
                <a:chExt cx="2543735" cy="6689912"/>
              </a:xfrm>
              <a:solidFill>
                <a:srgbClr val="FFFFFF"/>
              </a:solidFill>
            </xdr:grpSpPr>
            <xdr:sp>
              <xdr:nvSpPr>
                <xdr:cNvPr id="13" name="Straight Arrow Connector 47"/>
                <xdr:cNvSpPr>
                  <a:spLocks/>
                </xdr:cNvSpPr>
              </xdr:nvSpPr>
              <xdr:spPr>
                <a:xfrm>
                  <a:off x="9861239" y="2472780"/>
                  <a:ext cx="592054" cy="0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Straight Arrow Connector 49"/>
                <xdr:cNvSpPr>
                  <a:spLocks/>
                </xdr:cNvSpPr>
              </xdr:nvSpPr>
              <xdr:spPr>
                <a:xfrm rot="16200000" flipH="1">
                  <a:off x="8858371" y="1340512"/>
                  <a:ext cx="12083" cy="687388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Straight Arrow Connector 53"/>
                <xdr:cNvSpPr>
                  <a:spLocks/>
                </xdr:cNvSpPr>
              </xdr:nvSpPr>
              <xdr:spPr>
                <a:xfrm>
                  <a:off x="9027530" y="2106507"/>
                  <a:ext cx="326234" cy="0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Straight Arrow Connector 55"/>
                <xdr:cNvSpPr>
                  <a:spLocks/>
                </xdr:cNvSpPr>
              </xdr:nvSpPr>
              <xdr:spPr>
                <a:xfrm>
                  <a:off x="9837073" y="852148"/>
                  <a:ext cx="592054" cy="15052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Straight Arrow Connector 57"/>
                <xdr:cNvSpPr>
                  <a:spLocks/>
                </xdr:cNvSpPr>
              </xdr:nvSpPr>
              <xdr:spPr>
                <a:xfrm rot="5400000">
                  <a:off x="9859331" y="1656610"/>
                  <a:ext cx="1345636" cy="11707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Straight Arrow Connector 59"/>
                <xdr:cNvSpPr>
                  <a:spLocks/>
                </xdr:cNvSpPr>
              </xdr:nvSpPr>
              <xdr:spPr>
                <a:xfrm rot="16200000" flipH="1">
                  <a:off x="11335333" y="1250198"/>
                  <a:ext cx="48331" cy="2920147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Straight Arrow Connector 64"/>
                <xdr:cNvSpPr>
                  <a:spLocks/>
                </xdr:cNvSpPr>
              </xdr:nvSpPr>
              <xdr:spPr>
                <a:xfrm rot="5400000">
                  <a:off x="9830078" y="5692300"/>
                  <a:ext cx="3118619" cy="11707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" name="Straight Arrow Connector 66"/>
                <xdr:cNvSpPr>
                  <a:spLocks/>
                </xdr:cNvSpPr>
              </xdr:nvSpPr>
              <xdr:spPr>
                <a:xfrm flipV="1">
                  <a:off x="9885404" y="7518646"/>
                  <a:ext cx="543723" cy="15052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1" name="Group 98"/>
              <xdr:cNvGrpSpPr>
                <a:grpSpLocks/>
              </xdr:cNvGrpSpPr>
            </xdr:nvGrpSpPr>
            <xdr:grpSpPr>
              <a:xfrm>
                <a:off x="8684559" y="661941"/>
                <a:ext cx="3014382" cy="6980471"/>
                <a:chOff x="8684559" y="661941"/>
                <a:chExt cx="3014382" cy="6980471"/>
              </a:xfrm>
              <a:solidFill>
                <a:srgbClr val="FFFFFF"/>
              </a:solidFill>
            </xdr:grpSpPr>
            <xdr:sp>
              <xdr:nvSpPr>
                <xdr:cNvPr id="22" name="Straight Connector 69"/>
                <xdr:cNvSpPr>
                  <a:spLocks/>
                </xdr:cNvSpPr>
              </xdr:nvSpPr>
              <xdr:spPr>
                <a:xfrm rot="10800000">
                  <a:off x="8689081" y="1295419"/>
                  <a:ext cx="338364" cy="0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" name="Straight Connector 71"/>
                <xdr:cNvSpPr>
                  <a:spLocks/>
                </xdr:cNvSpPr>
              </xdr:nvSpPr>
              <xdr:spPr>
                <a:xfrm rot="10800000" flipV="1">
                  <a:off x="8725253" y="2014407"/>
                  <a:ext cx="302192" cy="0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" name="Straight Connector 73"/>
                <xdr:cNvSpPr>
                  <a:spLocks/>
                </xdr:cNvSpPr>
              </xdr:nvSpPr>
              <xdr:spPr>
                <a:xfrm rot="16200000" flipH="1">
                  <a:off x="9317579" y="2030113"/>
                  <a:ext cx="12058" cy="244316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" name="Straight Connector 75"/>
                <xdr:cNvSpPr>
                  <a:spLocks/>
                </xdr:cNvSpPr>
              </xdr:nvSpPr>
              <xdr:spPr>
                <a:xfrm rot="16200000" flipH="1">
                  <a:off x="9003330" y="2014407"/>
                  <a:ext cx="24115" cy="305396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" name="Straight Connector 77"/>
                <xdr:cNvSpPr>
                  <a:spLocks/>
                </xdr:cNvSpPr>
              </xdr:nvSpPr>
              <xdr:spPr>
                <a:xfrm rot="5400000">
                  <a:off x="9707188" y="2464648"/>
                  <a:ext cx="259990" cy="0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Straight Connector 79"/>
                <xdr:cNvSpPr>
                  <a:spLocks/>
                </xdr:cNvSpPr>
              </xdr:nvSpPr>
              <xdr:spPr>
                <a:xfrm rot="5400000">
                  <a:off x="10283689" y="2480354"/>
                  <a:ext cx="290134" cy="0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Straight Connector 81"/>
                <xdr:cNvSpPr>
                  <a:spLocks/>
                </xdr:cNvSpPr>
              </xdr:nvSpPr>
              <xdr:spPr>
                <a:xfrm>
                  <a:off x="10429133" y="2335509"/>
                  <a:ext cx="193674" cy="0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" name="Straight Connector 83"/>
                <xdr:cNvSpPr>
                  <a:spLocks/>
                </xdr:cNvSpPr>
              </xdr:nvSpPr>
              <xdr:spPr>
                <a:xfrm flipV="1">
                  <a:off x="10429133" y="958611"/>
                  <a:ext cx="205732" cy="15706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Straight Connector 85"/>
                <xdr:cNvSpPr>
                  <a:spLocks/>
                </xdr:cNvSpPr>
              </xdr:nvSpPr>
              <xdr:spPr>
                <a:xfrm rot="5400000" flipH="1" flipV="1">
                  <a:off x="9659712" y="836453"/>
                  <a:ext cx="305960" cy="0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Straight Connector 87"/>
                <xdr:cNvSpPr>
                  <a:spLocks/>
                </xdr:cNvSpPr>
              </xdr:nvSpPr>
              <xdr:spPr>
                <a:xfrm rot="5400000" flipH="1" flipV="1">
                  <a:off x="10259574" y="813766"/>
                  <a:ext cx="290134" cy="0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Straight Connector 89"/>
                <xdr:cNvSpPr>
                  <a:spLocks/>
                </xdr:cNvSpPr>
              </xdr:nvSpPr>
              <xdr:spPr>
                <a:xfrm>
                  <a:off x="11105861" y="1250046"/>
                  <a:ext cx="519227" cy="0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" name="Straight Connector 91"/>
                <xdr:cNvSpPr>
                  <a:spLocks/>
                </xdr:cNvSpPr>
              </xdr:nvSpPr>
              <xdr:spPr>
                <a:xfrm flipV="1">
                  <a:off x="11154091" y="4139961"/>
                  <a:ext cx="507170" cy="15706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Straight Connector 93"/>
                <xdr:cNvSpPr>
                  <a:spLocks/>
                </xdr:cNvSpPr>
              </xdr:nvSpPr>
              <xdr:spPr>
                <a:xfrm flipV="1">
                  <a:off x="10417075" y="7258486"/>
                  <a:ext cx="1281112" cy="31412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Straight Connector 95"/>
                <xdr:cNvSpPr>
                  <a:spLocks/>
                </xdr:cNvSpPr>
              </xdr:nvSpPr>
              <xdr:spPr>
                <a:xfrm rot="16200000" flipH="1">
                  <a:off x="9872979" y="7227074"/>
                  <a:ext cx="12058" cy="413593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Straight Connector 97"/>
                <xdr:cNvSpPr>
                  <a:spLocks/>
                </xdr:cNvSpPr>
              </xdr:nvSpPr>
              <xdr:spPr>
                <a:xfrm rot="16200000" flipH="1">
                  <a:off x="10368845" y="7274192"/>
                  <a:ext cx="24115" cy="321102"/>
                </a:xfrm>
                <a:prstGeom prst="line">
                  <a:avLst/>
                </a:prstGeom>
                <a:noFill/>
                <a:ln w="9525" cmpd="sng">
                  <a:solidFill>
                    <a:srgbClr val="FF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37" name="Group 108"/>
            <xdr:cNvGrpSpPr>
              <a:grpSpLocks/>
            </xdr:cNvGrpSpPr>
          </xdr:nvGrpSpPr>
          <xdr:grpSpPr>
            <a:xfrm>
              <a:off x="8628529" y="546334"/>
              <a:ext cx="3250545" cy="7292712"/>
              <a:chOff x="8628529" y="546334"/>
              <a:chExt cx="3250545" cy="7292712"/>
            </a:xfrm>
            <a:solidFill>
              <a:srgbClr val="FFFFFF"/>
            </a:solidFill>
          </xdr:grpSpPr>
          <xdr:sp>
            <xdr:nvSpPr>
              <xdr:cNvPr id="38" name="Rectangle 100"/>
              <xdr:cNvSpPr>
                <a:spLocks/>
              </xdr:cNvSpPr>
            </xdr:nvSpPr>
            <xdr:spPr>
              <a:xfrm>
                <a:off x="9087668" y="2227304"/>
                <a:ext cx="241353" cy="198726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H</a:t>
                </a:r>
              </a:p>
            </xdr:txBody>
          </xdr:sp>
          <xdr:sp>
            <xdr:nvSpPr>
              <xdr:cNvPr id="39" name="Rectangle 101"/>
              <xdr:cNvSpPr>
                <a:spLocks/>
              </xdr:cNvSpPr>
            </xdr:nvSpPr>
            <xdr:spPr>
              <a:xfrm>
                <a:off x="8628529" y="1585545"/>
                <a:ext cx="193407" cy="1841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W</a:t>
                </a:r>
              </a:p>
            </xdr:txBody>
          </xdr:sp>
          <xdr:sp>
            <xdr:nvSpPr>
              <xdr:cNvPr id="40" name="Rectangle 102"/>
              <xdr:cNvSpPr>
                <a:spLocks/>
              </xdr:cNvSpPr>
            </xdr:nvSpPr>
            <xdr:spPr>
              <a:xfrm>
                <a:off x="9861298" y="546334"/>
                <a:ext cx="459139" cy="229720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De</a:t>
                </a:r>
              </a:p>
            </xdr:txBody>
          </xdr:sp>
          <xdr:sp>
            <xdr:nvSpPr>
              <xdr:cNvPr id="41" name="Rectangle 103"/>
              <xdr:cNvSpPr>
                <a:spLocks/>
              </xdr:cNvSpPr>
            </xdr:nvSpPr>
            <xdr:spPr>
              <a:xfrm>
                <a:off x="9958002" y="2502604"/>
                <a:ext cx="374625" cy="320879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 anchor="ctr"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De</a:t>
                </a:r>
              </a:p>
            </xdr:txBody>
          </xdr:sp>
          <xdr:sp>
            <xdr:nvSpPr>
              <xdr:cNvPr id="42" name="Rectangle 104"/>
              <xdr:cNvSpPr>
                <a:spLocks/>
              </xdr:cNvSpPr>
            </xdr:nvSpPr>
            <xdr:spPr>
              <a:xfrm>
                <a:off x="10586170" y="1570960"/>
                <a:ext cx="265732" cy="198726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</a:t>
                </a:r>
              </a:p>
            </xdr:txBody>
          </xdr:sp>
          <xdr:sp>
            <xdr:nvSpPr>
              <xdr:cNvPr id="43" name="Rectangle 105"/>
              <xdr:cNvSpPr>
                <a:spLocks/>
              </xdr:cNvSpPr>
            </xdr:nvSpPr>
            <xdr:spPr>
              <a:xfrm>
                <a:off x="11456503" y="2442439"/>
                <a:ext cx="422571" cy="289885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Lb</a:t>
                </a:r>
              </a:p>
            </xdr:txBody>
          </xdr:sp>
          <xdr:sp>
            <xdr:nvSpPr>
              <xdr:cNvPr id="44" name="Rectangle 106"/>
              <xdr:cNvSpPr>
                <a:spLocks/>
              </xdr:cNvSpPr>
            </xdr:nvSpPr>
            <xdr:spPr>
              <a:xfrm>
                <a:off x="10924226" y="5576482"/>
                <a:ext cx="386815" cy="275300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Lc</a:t>
                </a:r>
              </a:p>
            </xdr:txBody>
          </xdr:sp>
          <xdr:sp>
            <xdr:nvSpPr>
              <xdr:cNvPr id="45" name="Rectangle 107"/>
              <xdr:cNvSpPr>
                <a:spLocks/>
              </xdr:cNvSpPr>
            </xdr:nvSpPr>
            <xdr:spPr>
              <a:xfrm>
                <a:off x="9981568" y="7625734"/>
                <a:ext cx="580222" cy="213312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Dd</a:t>
                </a:r>
              </a:p>
            </xdr:txBody>
          </xdr:sp>
        </xdr:grpSp>
      </xdr:grpSp>
      <xdr:sp>
        <xdr:nvSpPr>
          <xdr:cNvPr id="46" name="Straight Arrow Connector 111"/>
          <xdr:cNvSpPr>
            <a:spLocks/>
          </xdr:cNvSpPr>
        </xdr:nvSpPr>
        <xdr:spPr>
          <a:xfrm>
            <a:off x="9112048" y="3558224"/>
            <a:ext cx="2029965" cy="145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113"/>
          <xdr:cNvSpPr>
            <a:spLocks/>
          </xdr:cNvSpPr>
        </xdr:nvSpPr>
        <xdr:spPr>
          <a:xfrm>
            <a:off x="9740215" y="3680377"/>
            <a:ext cx="580222" cy="2297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tabSelected="1" zoomScale="85" zoomScaleNormal="85" zoomScalePageLayoutView="0" workbookViewId="0" topLeftCell="A19">
      <selection activeCell="E18" sqref="E18"/>
    </sheetView>
  </sheetViews>
  <sheetFormatPr defaultColWidth="9.140625" defaultRowHeight="15.75" customHeight="1"/>
  <cols>
    <col min="1" max="1" width="4.57421875" style="1" customWidth="1"/>
    <col min="2" max="2" width="26.7109375" style="2" customWidth="1"/>
    <col min="3" max="3" width="9.140625" style="1" customWidth="1"/>
    <col min="4" max="4" width="11.8515625" style="1" customWidth="1"/>
    <col min="5" max="5" width="9.140625" style="1" customWidth="1"/>
    <col min="6" max="6" width="9.28125" style="1" customWidth="1"/>
    <col min="7" max="7" width="11.28125" style="1" customWidth="1"/>
    <col min="8" max="8" width="12.57421875" style="1" customWidth="1"/>
    <col min="9" max="9" width="11.7109375" style="1" customWidth="1"/>
    <col min="10" max="10" width="13.421875" style="1" customWidth="1"/>
    <col min="11" max="11" width="10.28125" style="1" customWidth="1"/>
    <col min="12" max="12" width="9.8515625" style="1" customWidth="1"/>
    <col min="13" max="13" width="14.8515625" style="1" customWidth="1"/>
    <col min="14" max="14" width="17.00390625" style="1" customWidth="1"/>
    <col min="15" max="15" width="4.00390625" style="1" customWidth="1"/>
    <col min="16" max="16384" width="9.140625" style="1" customWidth="1"/>
  </cols>
  <sheetData>
    <row r="2" spans="2:9" ht="15.75" customHeight="1">
      <c r="B2" s="33" t="s">
        <v>39</v>
      </c>
      <c r="C2" s="33"/>
      <c r="D2" s="33"/>
      <c r="E2" s="33"/>
      <c r="F2" s="33"/>
      <c r="G2" s="33"/>
      <c r="H2" s="33"/>
      <c r="I2" s="33"/>
    </row>
    <row r="4" spans="2:14" ht="15.75" customHeight="1">
      <c r="B4" s="34" t="s">
        <v>42</v>
      </c>
      <c r="C4" s="34"/>
      <c r="D4" s="34"/>
      <c r="E4" s="34"/>
      <c r="F4" s="34"/>
      <c r="G4" s="34"/>
      <c r="H4" s="34"/>
      <c r="I4" s="34"/>
      <c r="J4" s="3"/>
      <c r="K4" s="3"/>
      <c r="L4" s="3"/>
      <c r="M4" s="3"/>
      <c r="N4" s="3"/>
    </row>
    <row r="5" spans="1:14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5" ht="18" customHeight="1">
      <c r="A6" s="4"/>
      <c r="B6" s="12" t="s">
        <v>8</v>
      </c>
      <c r="C6" s="13" t="s">
        <v>3</v>
      </c>
      <c r="D6" s="21">
        <v>0.8</v>
      </c>
      <c r="E6" s="14" t="s">
        <v>26</v>
      </c>
    </row>
    <row r="7" spans="2:5" ht="18" customHeight="1">
      <c r="B7" s="14"/>
      <c r="C7" s="13" t="s">
        <v>4</v>
      </c>
      <c r="D7" s="21">
        <v>0.96</v>
      </c>
      <c r="E7" s="14" t="s">
        <v>26</v>
      </c>
    </row>
    <row r="8" spans="2:6" ht="18" customHeight="1">
      <c r="B8" s="12" t="s">
        <v>9</v>
      </c>
      <c r="C8" s="13" t="s">
        <v>2</v>
      </c>
      <c r="D8" s="21">
        <v>2.258</v>
      </c>
      <c r="E8" s="14" t="s">
        <v>26</v>
      </c>
      <c r="F8" s="6"/>
    </row>
    <row r="9" spans="2:14" ht="18" customHeight="1">
      <c r="B9" s="14"/>
      <c r="C9" s="13" t="s">
        <v>1</v>
      </c>
      <c r="D9" s="21">
        <v>1.5</v>
      </c>
      <c r="E9" s="14" t="s">
        <v>26</v>
      </c>
      <c r="G9" s="6"/>
      <c r="H9" s="7"/>
      <c r="I9" s="6"/>
      <c r="J9" s="6"/>
      <c r="K9" s="6"/>
      <c r="L9" s="6"/>
      <c r="M9" s="6"/>
      <c r="N9" s="6"/>
    </row>
    <row r="10" spans="2:5" ht="18" customHeight="1">
      <c r="B10" s="12" t="s">
        <v>10</v>
      </c>
      <c r="C10" s="13" t="s">
        <v>5</v>
      </c>
      <c r="D10" s="21">
        <v>5.325</v>
      </c>
      <c r="E10" s="14" t="s">
        <v>26</v>
      </c>
    </row>
    <row r="11" spans="2:13" ht="18" customHeight="1">
      <c r="B11" s="14"/>
      <c r="C11" s="13" t="s">
        <v>0</v>
      </c>
      <c r="D11" s="21">
        <v>2.8</v>
      </c>
      <c r="E11" s="14" t="s">
        <v>26</v>
      </c>
      <c r="M11" s="4"/>
    </row>
    <row r="12" spans="2:9" ht="18" customHeight="1">
      <c r="B12" s="12" t="s">
        <v>11</v>
      </c>
      <c r="C12" s="13" t="s">
        <v>6</v>
      </c>
      <c r="D12" s="21">
        <v>3.18</v>
      </c>
      <c r="E12" s="14" t="s">
        <v>26</v>
      </c>
      <c r="I12" s="6"/>
    </row>
    <row r="13" spans="2:9" ht="18" customHeight="1">
      <c r="B13" s="12" t="s">
        <v>12</v>
      </c>
      <c r="C13" s="13" t="s">
        <v>7</v>
      </c>
      <c r="D13" s="21">
        <v>0.55</v>
      </c>
      <c r="E13" s="14" t="s">
        <v>26</v>
      </c>
      <c r="G13" s="2"/>
      <c r="H13" s="2"/>
      <c r="I13" s="2"/>
    </row>
    <row r="14" spans="2:9" ht="18" customHeight="1">
      <c r="B14" s="15" t="s">
        <v>40</v>
      </c>
      <c r="C14" s="15"/>
      <c r="D14" s="22">
        <v>800</v>
      </c>
      <c r="E14" s="14" t="s">
        <v>28</v>
      </c>
      <c r="H14" s="4"/>
      <c r="I14" s="4"/>
    </row>
    <row r="15" spans="2:9" ht="18" customHeight="1">
      <c r="B15" s="15" t="s">
        <v>41</v>
      </c>
      <c r="C15" s="15"/>
      <c r="D15" s="22">
        <v>-150</v>
      </c>
      <c r="E15" s="14" t="s">
        <v>29</v>
      </c>
      <c r="H15" s="4"/>
      <c r="I15" s="4"/>
    </row>
    <row r="16" spans="2:10" ht="18" customHeight="1">
      <c r="B16" s="15" t="s">
        <v>13</v>
      </c>
      <c r="C16" s="15"/>
      <c r="D16" s="22">
        <v>1500</v>
      </c>
      <c r="E16" s="14" t="s">
        <v>30</v>
      </c>
      <c r="F16" s="7"/>
      <c r="G16" s="2"/>
      <c r="H16" s="2"/>
      <c r="I16" s="2"/>
      <c r="J16" s="6"/>
    </row>
    <row r="17" spans="2:9" ht="18" customHeight="1">
      <c r="B17" s="15" t="s">
        <v>14</v>
      </c>
      <c r="C17" s="13"/>
      <c r="D17" s="22">
        <v>1320</v>
      </c>
      <c r="E17" s="14" t="s">
        <v>30</v>
      </c>
      <c r="H17" s="4"/>
      <c r="I17" s="4"/>
    </row>
    <row r="18" spans="2:9" ht="18" customHeight="1">
      <c r="B18" s="15" t="s">
        <v>16</v>
      </c>
      <c r="C18" s="15"/>
      <c r="D18" s="16">
        <f>2.286/100000</f>
        <v>2.286E-05</v>
      </c>
      <c r="E18" s="14" t="s">
        <v>31</v>
      </c>
      <c r="H18" s="4"/>
      <c r="I18" s="4"/>
    </row>
    <row r="19" spans="2:9" ht="18" customHeight="1">
      <c r="B19" s="14"/>
      <c r="C19" s="17"/>
      <c r="D19" s="18"/>
      <c r="E19" s="14"/>
      <c r="H19" s="4"/>
      <c r="I19" s="4"/>
    </row>
    <row r="20" spans="2:10" ht="18" customHeight="1">
      <c r="B20" s="15" t="s">
        <v>43</v>
      </c>
      <c r="C20" s="17"/>
      <c r="D20" s="19">
        <v>100500</v>
      </c>
      <c r="E20" s="14" t="s">
        <v>27</v>
      </c>
      <c r="G20" s="2"/>
      <c r="H20" s="2"/>
      <c r="I20" s="2"/>
      <c r="J20" s="6"/>
    </row>
    <row r="21" spans="2:5" ht="18" customHeight="1">
      <c r="B21" s="15" t="s">
        <v>15</v>
      </c>
      <c r="C21" s="17"/>
      <c r="D21" s="19">
        <f>D17*273/(273+D14)*(10333+D15)/10333</f>
        <v>330.96812580942765</v>
      </c>
      <c r="E21" s="14" t="s">
        <v>30</v>
      </c>
    </row>
    <row r="22" spans="2:6" ht="18" customHeight="1">
      <c r="B22" s="15" t="s">
        <v>17</v>
      </c>
      <c r="C22" s="17"/>
      <c r="D22" s="20">
        <f>ROUND((D10+D12/2)/D6,0)</f>
        <v>9</v>
      </c>
      <c r="E22" s="14"/>
      <c r="F22" s="6"/>
    </row>
    <row r="23" spans="2:8" ht="18" customHeight="1">
      <c r="B23" s="15" t="s">
        <v>19</v>
      </c>
      <c r="C23" s="17"/>
      <c r="D23" s="20">
        <f>D20/(D6*D7*3600)</f>
        <v>36.349826388888886</v>
      </c>
      <c r="E23" s="14" t="s">
        <v>32</v>
      </c>
      <c r="G23" s="35"/>
      <c r="H23" s="35"/>
    </row>
    <row r="24" spans="2:12" ht="18" customHeight="1">
      <c r="B24" s="15" t="s">
        <v>18</v>
      </c>
      <c r="C24" s="17"/>
      <c r="D24" s="20">
        <f>PI()*D11*D22/D23</f>
        <v>2.17795083870503</v>
      </c>
      <c r="E24" s="14" t="s">
        <v>33</v>
      </c>
      <c r="L24" s="10"/>
    </row>
    <row r="25" spans="2:12" ht="18" customHeight="1">
      <c r="B25" s="15" t="s">
        <v>20</v>
      </c>
      <c r="C25" s="15"/>
      <c r="D25" s="20">
        <f>((9*D18*D7/(PI()*D22*D23*(D16-D21)))^0.5)*1000000</f>
        <v>12.821370388949076</v>
      </c>
      <c r="E25" s="14" t="s">
        <v>34</v>
      </c>
      <c r="L25" s="11"/>
    </row>
    <row r="26" spans="2:12" ht="18" customHeight="1">
      <c r="B26" s="8"/>
      <c r="C26" s="8"/>
      <c r="D26" s="9"/>
      <c r="E26" s="5"/>
      <c r="L26" s="11"/>
    </row>
    <row r="27" spans="2:12" ht="18" customHeight="1">
      <c r="B27" s="31" t="s">
        <v>23</v>
      </c>
      <c r="L27" s="11"/>
    </row>
    <row r="28" spans="2:12" ht="18" customHeight="1">
      <c r="B28" s="1" t="s">
        <v>24</v>
      </c>
      <c r="C28" s="4"/>
      <c r="D28" s="4"/>
      <c r="E28" s="4"/>
      <c r="F28" s="4"/>
      <c r="L28" s="11"/>
    </row>
    <row r="29" spans="2:12" ht="42.75" customHeight="1">
      <c r="B29" s="28"/>
      <c r="C29" s="29" t="s">
        <v>37</v>
      </c>
      <c r="D29" s="29" t="s">
        <v>38</v>
      </c>
      <c r="E29" s="29" t="s">
        <v>21</v>
      </c>
      <c r="F29" s="29" t="s">
        <v>22</v>
      </c>
      <c r="G29" s="29" t="s">
        <v>35</v>
      </c>
      <c r="H29" s="29" t="s">
        <v>36</v>
      </c>
      <c r="I29" s="28"/>
      <c r="L29" s="11"/>
    </row>
    <row r="30" spans="2:12" ht="15.75" customHeight="1">
      <c r="B30" s="23"/>
      <c r="C30" s="22">
        <v>212</v>
      </c>
      <c r="D30" s="19">
        <v>300</v>
      </c>
      <c r="E30" s="19">
        <f aca="true" t="shared" si="0" ref="E30:E35">(C30+D30)/2</f>
        <v>256</v>
      </c>
      <c r="F30" s="30">
        <v>3</v>
      </c>
      <c r="G30" s="20">
        <f aca="true" t="shared" si="1" ref="G30:G35">1/(1+($D$25/E30)^2)</f>
        <v>0.9974979213242248</v>
      </c>
      <c r="H30" s="20">
        <f aca="true" t="shared" si="2" ref="H30:H35">F30*G30</f>
        <v>2.992493763972674</v>
      </c>
      <c r="I30" s="17"/>
      <c r="L30" s="11"/>
    </row>
    <row r="31" spans="2:12" ht="15.75" customHeight="1">
      <c r="B31" s="23"/>
      <c r="C31" s="22">
        <v>150</v>
      </c>
      <c r="D31" s="19">
        <f>C30</f>
        <v>212</v>
      </c>
      <c r="E31" s="19">
        <f t="shared" si="0"/>
        <v>181</v>
      </c>
      <c r="F31" s="30">
        <v>1</v>
      </c>
      <c r="G31" s="20">
        <f t="shared" si="1"/>
        <v>0.9950072709559561</v>
      </c>
      <c r="H31" s="20">
        <f t="shared" si="2"/>
        <v>0.9950072709559561</v>
      </c>
      <c r="I31" s="17"/>
      <c r="L31" s="11"/>
    </row>
    <row r="32" spans="2:12" ht="15.75" customHeight="1">
      <c r="B32" s="23"/>
      <c r="C32" s="22">
        <v>90</v>
      </c>
      <c r="D32" s="19">
        <f>C31</f>
        <v>150</v>
      </c>
      <c r="E32" s="19">
        <f t="shared" si="0"/>
        <v>120</v>
      </c>
      <c r="F32" s="30">
        <v>15</v>
      </c>
      <c r="G32" s="20">
        <f t="shared" si="1"/>
        <v>0.9887130483026236</v>
      </c>
      <c r="H32" s="20">
        <f t="shared" si="2"/>
        <v>14.830695724539355</v>
      </c>
      <c r="I32" s="17"/>
      <c r="L32" s="11"/>
    </row>
    <row r="33" spans="2:9" ht="15.75" customHeight="1">
      <c r="B33" s="24"/>
      <c r="C33" s="22">
        <v>45</v>
      </c>
      <c r="D33" s="19">
        <f>C32</f>
        <v>90</v>
      </c>
      <c r="E33" s="19">
        <f t="shared" si="0"/>
        <v>67.5</v>
      </c>
      <c r="F33" s="30">
        <v>39</v>
      </c>
      <c r="G33" s="20">
        <f t="shared" si="1"/>
        <v>0.9651768352675495</v>
      </c>
      <c r="H33" s="20">
        <f t="shared" si="2"/>
        <v>37.64189657543443</v>
      </c>
      <c r="I33" s="17"/>
    </row>
    <row r="34" spans="2:9" ht="15.75" customHeight="1">
      <c r="B34" s="24"/>
      <c r="C34" s="22">
        <v>20</v>
      </c>
      <c r="D34" s="19">
        <f>C33</f>
        <v>45</v>
      </c>
      <c r="E34" s="19">
        <f t="shared" si="0"/>
        <v>32.5</v>
      </c>
      <c r="F34" s="30">
        <v>29</v>
      </c>
      <c r="G34" s="20">
        <f t="shared" si="1"/>
        <v>0.8653264925537634</v>
      </c>
      <c r="H34" s="20">
        <f t="shared" si="2"/>
        <v>25.094468284059136</v>
      </c>
      <c r="I34" s="17"/>
    </row>
    <row r="35" spans="2:9" ht="15.75" customHeight="1">
      <c r="B35" s="24"/>
      <c r="C35" s="22">
        <v>0</v>
      </c>
      <c r="D35" s="19">
        <f>C34</f>
        <v>20</v>
      </c>
      <c r="E35" s="19">
        <f t="shared" si="0"/>
        <v>10</v>
      </c>
      <c r="F35" s="30">
        <v>13</v>
      </c>
      <c r="G35" s="20">
        <f t="shared" si="1"/>
        <v>0.3782326523798342</v>
      </c>
      <c r="H35" s="20">
        <f t="shared" si="2"/>
        <v>4.917024480937845</v>
      </c>
      <c r="I35" s="17"/>
    </row>
    <row r="36" spans="2:9" ht="15.75" customHeight="1">
      <c r="B36" s="24"/>
      <c r="C36" s="25"/>
      <c r="D36" s="26"/>
      <c r="E36" s="26"/>
      <c r="F36" s="19">
        <f>SUM(F30:F35)</f>
        <v>100</v>
      </c>
      <c r="G36" s="26"/>
      <c r="H36" s="26"/>
      <c r="I36" s="17"/>
    </row>
    <row r="37" spans="2:9" ht="15.75" customHeight="1">
      <c r="B37" s="32" t="s">
        <v>25</v>
      </c>
      <c r="C37" s="32"/>
      <c r="D37" s="27">
        <f>SUM(H30:H35)</f>
        <v>86.47158609989938</v>
      </c>
      <c r="E37" s="14"/>
      <c r="F37" s="14"/>
      <c r="G37" s="14"/>
      <c r="H37" s="17"/>
      <c r="I37" s="17"/>
    </row>
    <row r="38" spans="2:9" ht="15.75" customHeight="1">
      <c r="B38" s="14"/>
      <c r="C38" s="17"/>
      <c r="D38" s="17"/>
      <c r="E38" s="17"/>
      <c r="F38" s="17"/>
      <c r="G38" s="17"/>
      <c r="H38" s="17"/>
      <c r="I38" s="17"/>
    </row>
  </sheetData>
  <sheetProtection/>
  <mergeCells count="4">
    <mergeCell ref="B37:C37"/>
    <mergeCell ref="B2:I2"/>
    <mergeCell ref="B4:I4"/>
    <mergeCell ref="G23:H23"/>
  </mergeCells>
  <printOptions/>
  <pageMargins left="1" right="0.5" top="0.75" bottom="0.75" header="0" footer="0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V.D.Chari</cp:lastModifiedBy>
  <cp:lastPrinted>2009-10-10T08:48:11Z</cp:lastPrinted>
  <dcterms:created xsi:type="dcterms:W3CDTF">1996-10-14T23:33:28Z</dcterms:created>
  <dcterms:modified xsi:type="dcterms:W3CDTF">2014-04-23T10:07:41Z</dcterms:modified>
  <cp:category/>
  <cp:version/>
  <cp:contentType/>
  <cp:contentStatus/>
</cp:coreProperties>
</file>